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1"/>
  </bookViews>
  <sheets>
    <sheet name="ประมาณการรับ" sheetId="1" r:id="rId1"/>
    <sheet name="แผนกิจกรรมโครงการ" sheetId="2" r:id="rId2"/>
  </sheets>
  <definedNames/>
  <calcPr fullCalcOnLoad="1"/>
</workbook>
</file>

<file path=xl/sharedStrings.xml><?xml version="1.0" encoding="utf-8"?>
<sst xmlns="http://schemas.openxmlformats.org/spreadsheetml/2006/main" count="98" uniqueCount="54">
  <si>
    <t xml:space="preserve">           แผนงานการเรียนการสอน งานพัฒนาคุณภาพการศึกษา กองทุนเพื่อการศึกษา งบเงินอุดหนุน  เงินอุดหนุนเฉพาะกิจ</t>
  </si>
  <si>
    <t>จำนวนนักศึกษา</t>
  </si>
  <si>
    <t>จำนวนเงิน</t>
  </si>
  <si>
    <t>ค่าบำรุงการศึกษาพิเศษที่คาดว่าจะเก็บได้</t>
  </si>
  <si>
    <t>จำนวน</t>
  </si>
  <si>
    <t>บาท</t>
  </si>
  <si>
    <t>คน  x</t>
  </si>
  <si>
    <t>นักศึกษาชั้นปีที่ 2</t>
  </si>
  <si>
    <t xml:space="preserve">หัก 10% เพื่อสมทบมหาวิทยาลัย </t>
  </si>
  <si>
    <t>คงเหลือ</t>
  </si>
  <si>
    <t xml:space="preserve">รวมงบประมาณที่สาขาวิชาได้รับจัดสรร =  </t>
  </si>
  <si>
    <t>ประเภทกิจกรรม/โครงการ</t>
  </si>
  <si>
    <t>ผู้เข้าร่วมกิจกรรม</t>
  </si>
  <si>
    <t>วัน เดือน ปี</t>
  </si>
  <si>
    <t>งบประมาณ</t>
  </si>
  <si>
    <t>งบประมาณรวม</t>
  </si>
  <si>
    <t>ภาคฤดูร้อน</t>
  </si>
  <si>
    <t>1. กิจกรรมการพัฒนาหลักสูตรและการเรียนการสอน</t>
  </si>
  <si>
    <t xml:space="preserve"> 2.  กิจกรรมการพัฒนานักศึกษา </t>
  </si>
  <si>
    <t xml:space="preserve"> 3.  กิจกรรมการพัฒนาบุคลากร</t>
  </si>
  <si>
    <t xml:space="preserve">4.  กิจกรรมอื่น ๆ </t>
  </si>
  <si>
    <t>รวมทั้งสิ้น</t>
  </si>
  <si>
    <t>คิดเป็นร้อยละ</t>
  </si>
  <si>
    <t>รวม</t>
  </si>
  <si>
    <t>ของงบประมาณ</t>
  </si>
  <si>
    <t xml:space="preserve">   4.1  ค่าถ่ายเอกสาร</t>
  </si>
  <si>
    <t xml:space="preserve">หัก 20% เพื่อสมทบทุนนักศึกษา </t>
  </si>
  <si>
    <t>จัดสรรให้คณะฯ (60%)</t>
  </si>
  <si>
    <t>จัดสรรให้สาขาวิชา (40%)</t>
  </si>
  <si>
    <t xml:space="preserve">           ประจำปีงบประมาณ  2557 (ตุลาคม 2556 - กันยายน 2557) ส่วนที่สาขาวิชาได้รับการจัดสรร  โดยขอตั้งและเบิกจ่ายจากงบประมาณเงินรายได้ปี 2557</t>
  </si>
  <si>
    <t>ภาคการศึกษาที่ 2/2556</t>
  </si>
  <si>
    <t>ภาคฤดูร้อน ปีการศึกษา 2556</t>
  </si>
  <si>
    <t>ภาคการศึกษาที่ 1/2557</t>
  </si>
  <si>
    <t>ภาค2/2556</t>
  </si>
  <si>
    <t>ภาค1/2557</t>
  </si>
  <si>
    <r>
      <t xml:space="preserve">แผนการใช้จ่าย/กิจกรรม จากงบประมาณค่าบำรุงการศึกษาพิเศษที่สาขาวิชาได้รับจัดสรร ประจำปีงบประมาณ 2557 </t>
    </r>
    <r>
      <rPr>
        <b/>
        <u val="single"/>
        <sz val="12"/>
        <rFont val="TH Niramit AS"/>
        <family val="0"/>
      </rPr>
      <t>สาขาวิชาการพยาบาลผู้ใหญ่ ภาคพิเศษ</t>
    </r>
  </si>
  <si>
    <t>นักศึกษาชั้นปีที่ 1 (รหัส 56)</t>
  </si>
  <si>
    <t>นักศึกษาชั้นปีที่ 2 (รหัส 56)</t>
  </si>
  <si>
    <t>นักศึกษาชั้นปีที่ 1 (รหัส 57  จำนวนรับตามแผน)</t>
  </si>
  <si>
    <t>นักศึกษาชั้นปีที่ 3 (รหัส 55)</t>
  </si>
  <si>
    <t>สนับสนุนการดำเนินงานของคณะฯ ตามตัวดัชนีชี้วัด 
แผน 11</t>
  </si>
  <si>
    <t>ไม่มี</t>
  </si>
  <si>
    <t xml:space="preserve">   2.1 โครงการ "ต้อนรับสู่บ้านสีแสด รั้วสีม่วงและพบปะอาจารย์ที่ปรึกษา"</t>
  </si>
  <si>
    <t>นักศึกษาชั้นปีที่ 1 และ</t>
  </si>
  <si>
    <t>โครงการ</t>
  </si>
  <si>
    <t>อาจารย์ประจำ</t>
  </si>
  <si>
    <t>สาขาวิชาฯ</t>
  </si>
  <si>
    <t xml:space="preserve">   2.2 โครงการเตรียมความพร้อมในการเรียนระดับบัณฑิตศึกษา สำหรับ</t>
  </si>
  <si>
    <t>นักศึกษาชั้นปีที่ 1 เรื่อง "จริยธรรมกับการเรียนในระดับบัณฑิตศึกษา</t>
  </si>
  <si>
    <t xml:space="preserve"> และ เรียนอย่างไรให้มีสุข"</t>
  </si>
  <si>
    <t xml:space="preserve">   3.1 สนับสนุนการเข้าร่วมประชุม อบรม สัมมนา และศึกษาดูงาน</t>
  </si>
  <si>
    <t xml:space="preserve">        ของคณาจารย์และเจ้าหน้าที่ในสาขาวิชาฯ </t>
  </si>
  <si>
    <t xml:space="preserve">   4.2  ค่าวัสดุ</t>
  </si>
  <si>
    <r>
      <t xml:space="preserve">        12.  ประมาณการรายรับจากค่าบำรุงการศึกษาพิเศษของนักศึกษาบัณฑิตศึกษา  </t>
    </r>
    <r>
      <rPr>
        <b/>
        <u val="single"/>
        <sz val="14"/>
        <rFont val="TH Niramit AS"/>
        <family val="0"/>
      </rPr>
      <t>สาขาการพยาบาลผู้ใหญ่ ภาคพิเศษ</t>
    </r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</si>
</sst>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_-;\-* #,##0_-;_-* &quot;-&quot;??_-;_-@_-"/>
    <numFmt numFmtId="192" formatCode="_(* #,##0_);_(* \(#,##0\);_(* &quot;-&quot;?_);_(@_)"/>
    <numFmt numFmtId="193" formatCode="0.0%"/>
    <numFmt numFmtId="194" formatCode="0.0"/>
    <numFmt numFmtId="195" formatCode="_-* #,##0.0_-;\-* #,##0.0_-;_-* &quot;-&quot;??_-;_-@_-"/>
    <numFmt numFmtId="196" formatCode="_-* #,##0.0_-;\-* #,##0.0_-;_-* &quot;-&quot;?_-;_-@_-"/>
  </numFmts>
  <fonts count="50">
    <font>
      <sz val="10"/>
      <name val="Arial"/>
      <family val="0"/>
    </font>
    <font>
      <sz val="8"/>
      <name val="Arial"/>
      <family val="2"/>
    </font>
    <font>
      <b/>
      <sz val="14"/>
      <name val="TH Niramit AS"/>
      <family val="0"/>
    </font>
    <font>
      <b/>
      <u val="single"/>
      <sz val="14"/>
      <name val="TH Niramit AS"/>
      <family val="0"/>
    </font>
    <font>
      <sz val="14"/>
      <name val="TH Niramit AS"/>
      <family val="0"/>
    </font>
    <font>
      <b/>
      <sz val="12"/>
      <name val="TH Niramit AS"/>
      <family val="0"/>
    </font>
    <font>
      <b/>
      <u val="single"/>
      <sz val="12"/>
      <name val="TH Niramit AS"/>
      <family val="0"/>
    </font>
    <font>
      <sz val="12"/>
      <name val="TH Niramit AS"/>
      <family val="0"/>
    </font>
    <font>
      <b/>
      <sz val="14"/>
      <name val="Browallia New"/>
      <family val="2"/>
    </font>
    <font>
      <sz val="14"/>
      <name val="Browallia New"/>
      <family val="2"/>
    </font>
    <font>
      <u val="single"/>
      <sz val="14"/>
      <name val="Browallia New"/>
      <family val="2"/>
    </font>
    <font>
      <b/>
      <sz val="12"/>
      <name val="Browallia New"/>
      <family val="2"/>
    </font>
    <font>
      <b/>
      <sz val="12"/>
      <color indexed="8"/>
      <name val="Browallia New"/>
      <family val="2"/>
    </font>
    <font>
      <sz val="12"/>
      <name val="Browall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u val="single"/>
      <sz val="14"/>
      <color indexed="10"/>
      <name val="Browall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4"/>
      <color rgb="FFFF0000"/>
      <name val="Browallia Ne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9" fillId="0" borderId="13" xfId="0" applyFont="1" applyBorder="1" applyAlignment="1">
      <alignment/>
    </xf>
    <xf numFmtId="0" fontId="9" fillId="0" borderId="11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191" fontId="9" fillId="0" borderId="0" xfId="42" applyNumberFormat="1" applyFont="1" applyBorder="1" applyAlignment="1">
      <alignment horizontal="center"/>
    </xf>
    <xf numFmtId="191" fontId="9" fillId="0" borderId="13" xfId="42" applyNumberFormat="1" applyFont="1" applyBorder="1" applyAlignment="1">
      <alignment/>
    </xf>
    <xf numFmtId="191" fontId="9" fillId="0" borderId="0" xfId="42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191" fontId="9" fillId="0" borderId="13" xfId="42" applyNumberFormat="1" applyFont="1" applyFill="1" applyBorder="1" applyAlignment="1">
      <alignment/>
    </xf>
    <xf numFmtId="191" fontId="9" fillId="0" borderId="11" xfId="42" applyNumberFormat="1" applyFont="1" applyBorder="1" applyAlignment="1">
      <alignment/>
    </xf>
    <xf numFmtId="0" fontId="10" fillId="0" borderId="0" xfId="0" applyFont="1" applyFill="1" applyBorder="1" applyAlignment="1">
      <alignment horizontal="center"/>
    </xf>
    <xf numFmtId="191" fontId="9" fillId="0" borderId="0" xfId="42" applyNumberFormat="1" applyFont="1" applyFill="1" applyBorder="1" applyAlignment="1">
      <alignment horizontal="center"/>
    </xf>
    <xf numFmtId="191" fontId="9" fillId="0" borderId="12" xfId="42" applyNumberFormat="1" applyFont="1" applyFill="1" applyBorder="1" applyAlignment="1">
      <alignment/>
    </xf>
    <xf numFmtId="191" fontId="9" fillId="0" borderId="12" xfId="42" applyNumberFormat="1" applyFont="1" applyBorder="1" applyAlignment="1">
      <alignment/>
    </xf>
    <xf numFmtId="191" fontId="9" fillId="0" borderId="13" xfId="42" applyNumberFormat="1" applyFont="1" applyBorder="1" applyAlignment="1">
      <alignment horizontal="center"/>
    </xf>
    <xf numFmtId="191" fontId="8" fillId="0" borderId="14" xfId="42" applyNumberFormat="1" applyFont="1" applyBorder="1" applyAlignment="1">
      <alignment horizontal="center"/>
    </xf>
    <xf numFmtId="191" fontId="8" fillId="0" borderId="13" xfId="42" applyNumberFormat="1" applyFont="1" applyBorder="1" applyAlignment="1">
      <alignment horizontal="center"/>
    </xf>
    <xf numFmtId="0" fontId="8" fillId="34" borderId="15" xfId="0" applyFont="1" applyFill="1" applyBorder="1" applyAlignment="1">
      <alignment horizontal="left"/>
    </xf>
    <xf numFmtId="0" fontId="9" fillId="34" borderId="15" xfId="0" applyFont="1" applyFill="1" applyBorder="1" applyAlignment="1">
      <alignment/>
    </xf>
    <xf numFmtId="0" fontId="9" fillId="34" borderId="16" xfId="0" applyFont="1" applyFill="1" applyBorder="1" applyAlignment="1">
      <alignment/>
    </xf>
    <xf numFmtId="0" fontId="49" fillId="33" borderId="0" xfId="0" applyFont="1" applyFill="1" applyBorder="1" applyAlignment="1">
      <alignment horizontal="center"/>
    </xf>
    <xf numFmtId="0" fontId="11" fillId="0" borderId="17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/>
    </xf>
    <xf numFmtId="9" fontId="13" fillId="0" borderId="13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 horizontal="center"/>
    </xf>
    <xf numFmtId="4" fontId="13" fillId="0" borderId="18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0" xfId="0" applyFont="1" applyAlignment="1">
      <alignment/>
    </xf>
    <xf numFmtId="0" fontId="13" fillId="0" borderId="13" xfId="0" applyFont="1" applyBorder="1" applyAlignment="1" quotePrefix="1">
      <alignment horizontal="left"/>
    </xf>
    <xf numFmtId="3" fontId="13" fillId="0" borderId="13" xfId="0" applyNumberFormat="1" applyFont="1" applyBorder="1" applyAlignment="1">
      <alignment horizontal="center"/>
    </xf>
    <xf numFmtId="3" fontId="13" fillId="0" borderId="13" xfId="0" applyNumberFormat="1" applyFont="1" applyBorder="1" applyAlignment="1">
      <alignment horizontal="left"/>
    </xf>
    <xf numFmtId="0" fontId="13" fillId="0" borderId="13" xfId="0" applyFont="1" applyBorder="1" applyAlignment="1">
      <alignment horizontal="center"/>
    </xf>
    <xf numFmtId="3" fontId="13" fillId="0" borderId="0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13" fillId="0" borderId="13" xfId="0" applyNumberFormat="1" applyFont="1" applyBorder="1" applyAlignment="1">
      <alignment/>
    </xf>
    <xf numFmtId="3" fontId="13" fillId="0" borderId="12" xfId="0" applyNumberFormat="1" applyFont="1" applyBorder="1" applyAlignment="1">
      <alignment horizontal="center"/>
    </xf>
    <xf numFmtId="4" fontId="13" fillId="0" borderId="13" xfId="0" applyNumberFormat="1" applyFont="1" applyBorder="1" applyAlignment="1">
      <alignment horizontal="center"/>
    </xf>
    <xf numFmtId="3" fontId="13" fillId="0" borderId="12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3" fontId="11" fillId="33" borderId="10" xfId="0" applyNumberFormat="1" applyFont="1" applyFill="1" applyBorder="1" applyAlignment="1">
      <alignment/>
    </xf>
    <xf numFmtId="3" fontId="13" fillId="0" borderId="10" xfId="0" applyNumberFormat="1" applyFont="1" applyBorder="1" applyAlignment="1">
      <alignment horizontal="left"/>
    </xf>
    <xf numFmtId="3" fontId="11" fillId="35" borderId="19" xfId="0" applyNumberFormat="1" applyFont="1" applyFill="1" applyBorder="1" applyAlignment="1">
      <alignment/>
    </xf>
    <xf numFmtId="3" fontId="13" fillId="0" borderId="11" xfId="0" applyNumberFormat="1" applyFont="1" applyBorder="1" applyAlignment="1">
      <alignment horizontal="center"/>
    </xf>
    <xf numFmtId="3" fontId="13" fillId="0" borderId="18" xfId="0" applyNumberFormat="1" applyFont="1" applyBorder="1" applyAlignment="1">
      <alignment/>
    </xf>
    <xf numFmtId="17" fontId="13" fillId="0" borderId="11" xfId="0" applyNumberFormat="1" applyFont="1" applyBorder="1" applyAlignment="1">
      <alignment horizontal="center"/>
    </xf>
    <xf numFmtId="17" fontId="13" fillId="0" borderId="13" xfId="0" applyNumberFormat="1" applyFont="1" applyBorder="1" applyAlignment="1" quotePrefix="1">
      <alignment horizontal="center"/>
    </xf>
    <xf numFmtId="3" fontId="11" fillId="35" borderId="10" xfId="0" applyNumberFormat="1" applyFont="1" applyFill="1" applyBorder="1" applyAlignment="1">
      <alignment/>
    </xf>
    <xf numFmtId="0" fontId="11" fillId="34" borderId="10" xfId="0" applyFont="1" applyFill="1" applyBorder="1" applyAlignment="1">
      <alignment horizontal="center"/>
    </xf>
    <xf numFmtId="9" fontId="11" fillId="34" borderId="10" xfId="0" applyNumberFormat="1" applyFont="1" applyFill="1" applyBorder="1" applyAlignment="1">
      <alignment horizontal="center"/>
    </xf>
    <xf numFmtId="3" fontId="11" fillId="34" borderId="10" xfId="0" applyNumberFormat="1" applyFont="1" applyFill="1" applyBorder="1" applyAlignment="1">
      <alignment horizontal="center"/>
    </xf>
    <xf numFmtId="4" fontId="11" fillId="34" borderId="10" xfId="0" applyNumberFormat="1" applyFont="1" applyFill="1" applyBorder="1" applyAlignment="1">
      <alignment horizontal="center"/>
    </xf>
    <xf numFmtId="3" fontId="11" fillId="34" borderId="10" xfId="0" applyNumberFormat="1" applyFont="1" applyFill="1" applyBorder="1" applyAlignment="1">
      <alignment/>
    </xf>
    <xf numFmtId="0" fontId="11" fillId="0" borderId="10" xfId="0" applyFont="1" applyBorder="1" applyAlignment="1">
      <alignment vertical="center"/>
    </xf>
    <xf numFmtId="0" fontId="13" fillId="0" borderId="18" xfId="0" applyFont="1" applyBorder="1" applyAlignment="1">
      <alignment horizontal="center"/>
    </xf>
    <xf numFmtId="0" fontId="13" fillId="0" borderId="13" xfId="0" applyFont="1" applyBorder="1" applyAlignment="1" quotePrefix="1">
      <alignment horizontal="left" indent="3"/>
    </xf>
    <xf numFmtId="0" fontId="13" fillId="0" borderId="13" xfId="0" applyFont="1" applyBorder="1" applyAlignment="1" quotePrefix="1">
      <alignment horizontal="left" vertical="center" wrapText="1"/>
    </xf>
    <xf numFmtId="3" fontId="13" fillId="0" borderId="13" xfId="0" applyNumberFormat="1" applyFont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 wrapText="1"/>
    </xf>
    <xf numFmtId="17" fontId="13" fillId="0" borderId="13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>
      <alignment vertical="center" wrapText="1"/>
    </xf>
    <xf numFmtId="3" fontId="13" fillId="0" borderId="11" xfId="0" applyNumberFormat="1" applyFont="1" applyBorder="1" applyAlignment="1">
      <alignment vertical="center" wrapText="1"/>
    </xf>
    <xf numFmtId="3" fontId="13" fillId="0" borderId="13" xfId="0" applyNumberFormat="1" applyFont="1" applyBorder="1" applyAlignment="1">
      <alignment vertical="center"/>
    </xf>
    <xf numFmtId="3" fontId="13" fillId="0" borderId="12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3" fontId="13" fillId="0" borderId="13" xfId="0" applyNumberFormat="1" applyFont="1" applyBorder="1" applyAlignment="1">
      <alignment vertical="center" wrapText="1"/>
    </xf>
    <xf numFmtId="3" fontId="13" fillId="0" borderId="12" xfId="0" applyNumberFormat="1" applyFont="1" applyBorder="1" applyAlignment="1">
      <alignment vertical="center" wrapText="1"/>
    </xf>
    <xf numFmtId="3" fontId="13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91" fontId="8" fillId="34" borderId="15" xfId="42" applyNumberFormat="1" applyFont="1" applyFill="1" applyBorder="1" applyAlignment="1">
      <alignment horizontal="center"/>
    </xf>
    <xf numFmtId="0" fontId="8" fillId="34" borderId="17" xfId="0" applyFont="1" applyFill="1" applyBorder="1" applyAlignment="1">
      <alignment horizontal="right"/>
    </xf>
    <xf numFmtId="0" fontId="8" fillId="34" borderId="15" xfId="0" applyFont="1" applyFill="1" applyBorder="1" applyAlignment="1">
      <alignment horizontal="right"/>
    </xf>
    <xf numFmtId="0" fontId="11" fillId="0" borderId="17" xfId="0" applyFont="1" applyBorder="1" applyAlignment="1">
      <alignment horizontal="right"/>
    </xf>
    <xf numFmtId="0" fontId="11" fillId="0" borderId="15" xfId="0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8.8515625" style="2" customWidth="1"/>
    <col min="2" max="2" width="5.00390625" style="2" customWidth="1"/>
    <col min="3" max="3" width="6.00390625" style="2" customWidth="1"/>
    <col min="4" max="4" width="9.421875" style="2" customWidth="1"/>
    <col min="5" max="5" width="6.57421875" style="2" customWidth="1"/>
    <col min="6" max="6" width="11.421875" style="2" customWidth="1"/>
    <col min="7" max="7" width="8.57421875" style="2" customWidth="1"/>
    <col min="8" max="8" width="5.57421875" style="2" customWidth="1"/>
    <col min="9" max="9" width="6.28125" style="2" customWidth="1"/>
    <col min="10" max="10" width="8.7109375" style="2" customWidth="1"/>
    <col min="11" max="11" width="5.57421875" style="2" customWidth="1"/>
    <col min="12" max="12" width="10.8515625" style="2" customWidth="1"/>
    <col min="13" max="13" width="8.421875" style="2" customWidth="1"/>
    <col min="14" max="14" width="5.421875" style="2" customWidth="1"/>
    <col min="15" max="15" width="6.00390625" style="2" customWidth="1"/>
    <col min="16" max="16" width="8.7109375" style="2" customWidth="1"/>
    <col min="17" max="17" width="5.7109375" style="2" customWidth="1"/>
    <col min="18" max="18" width="12.140625" style="2" customWidth="1"/>
    <col min="19" max="16384" width="9.140625" style="2" customWidth="1"/>
  </cols>
  <sheetData>
    <row r="1" spans="1:6" ht="22.5">
      <c r="A1" s="1" t="s">
        <v>53</v>
      </c>
      <c r="B1" s="1"/>
      <c r="C1" s="1"/>
      <c r="D1" s="1"/>
      <c r="E1" s="1"/>
      <c r="F1" s="1"/>
    </row>
    <row r="2" spans="1:6" s="6" customFormat="1" ht="21">
      <c r="A2" s="5" t="s">
        <v>29</v>
      </c>
      <c r="B2" s="5"/>
      <c r="C2" s="5"/>
      <c r="D2" s="5"/>
      <c r="E2" s="5"/>
      <c r="F2" s="5"/>
    </row>
    <row r="3" spans="1:6" s="6" customFormat="1" ht="21">
      <c r="A3" s="7" t="s">
        <v>0</v>
      </c>
      <c r="B3" s="7"/>
      <c r="C3" s="7"/>
      <c r="D3" s="7"/>
      <c r="E3" s="7"/>
      <c r="F3" s="7"/>
    </row>
    <row r="4" s="6" customFormat="1" ht="20.25"/>
    <row r="5" spans="1:18" s="6" customFormat="1" ht="21">
      <c r="A5" s="90" t="s">
        <v>30</v>
      </c>
      <c r="B5" s="91"/>
      <c r="C5" s="91"/>
      <c r="D5" s="91"/>
      <c r="E5" s="91"/>
      <c r="F5" s="92"/>
      <c r="G5" s="90" t="s">
        <v>31</v>
      </c>
      <c r="H5" s="91"/>
      <c r="I5" s="91"/>
      <c r="J5" s="91"/>
      <c r="K5" s="91"/>
      <c r="L5" s="92"/>
      <c r="M5" s="90" t="s">
        <v>32</v>
      </c>
      <c r="N5" s="91"/>
      <c r="O5" s="91"/>
      <c r="P5" s="91"/>
      <c r="Q5" s="91"/>
      <c r="R5" s="92"/>
    </row>
    <row r="6" spans="1:18" s="6" customFormat="1" ht="21">
      <c r="A6" s="90" t="s">
        <v>1</v>
      </c>
      <c r="B6" s="91"/>
      <c r="C6" s="91"/>
      <c r="D6" s="91"/>
      <c r="E6" s="92"/>
      <c r="F6" s="8" t="s">
        <v>2</v>
      </c>
      <c r="G6" s="90" t="s">
        <v>1</v>
      </c>
      <c r="H6" s="91"/>
      <c r="I6" s="91"/>
      <c r="J6" s="91"/>
      <c r="K6" s="92"/>
      <c r="L6" s="8" t="s">
        <v>2</v>
      </c>
      <c r="M6" s="90" t="s">
        <v>1</v>
      </c>
      <c r="N6" s="91"/>
      <c r="O6" s="91"/>
      <c r="P6" s="91"/>
      <c r="Q6" s="92"/>
      <c r="R6" s="8" t="s">
        <v>2</v>
      </c>
    </row>
    <row r="7" spans="1:18" ht="22.5">
      <c r="A7" s="9"/>
      <c r="B7" s="10"/>
      <c r="C7" s="10"/>
      <c r="D7" s="10"/>
      <c r="E7" s="11"/>
      <c r="F7" s="12"/>
      <c r="G7" s="10"/>
      <c r="H7" s="10"/>
      <c r="I7" s="10"/>
      <c r="J7" s="10"/>
      <c r="K7" s="11"/>
      <c r="L7" s="12"/>
      <c r="M7" s="10"/>
      <c r="N7" s="10"/>
      <c r="O7" s="10"/>
      <c r="P7" s="10"/>
      <c r="Q7" s="11"/>
      <c r="R7" s="12"/>
    </row>
    <row r="8" spans="1:18" ht="22.5">
      <c r="A8" s="13" t="s">
        <v>36</v>
      </c>
      <c r="B8" s="10"/>
      <c r="C8" s="10"/>
      <c r="D8" s="10"/>
      <c r="E8" s="11"/>
      <c r="F8" s="14"/>
      <c r="G8" s="13" t="s">
        <v>36</v>
      </c>
      <c r="H8" s="10"/>
      <c r="I8" s="10"/>
      <c r="J8" s="10"/>
      <c r="K8" s="11"/>
      <c r="L8" s="14"/>
      <c r="M8" s="13" t="s">
        <v>38</v>
      </c>
      <c r="N8" s="10"/>
      <c r="O8" s="10"/>
      <c r="P8" s="10"/>
      <c r="Q8" s="11"/>
      <c r="R8" s="14"/>
    </row>
    <row r="9" spans="1:18" ht="22.5">
      <c r="A9" s="15" t="s">
        <v>4</v>
      </c>
      <c r="B9" s="16">
        <v>0</v>
      </c>
      <c r="C9" s="10" t="s">
        <v>6</v>
      </c>
      <c r="D9" s="17">
        <v>5000</v>
      </c>
      <c r="E9" s="11" t="s">
        <v>5</v>
      </c>
      <c r="F9" s="18">
        <f>B9*D9</f>
        <v>0</v>
      </c>
      <c r="G9" s="15" t="s">
        <v>4</v>
      </c>
      <c r="H9" s="16">
        <v>0</v>
      </c>
      <c r="I9" s="10" t="s">
        <v>6</v>
      </c>
      <c r="J9" s="17">
        <v>2000</v>
      </c>
      <c r="K9" s="11" t="s">
        <v>5</v>
      </c>
      <c r="L9" s="18">
        <f>H9*J9</f>
        <v>0</v>
      </c>
      <c r="M9" s="15" t="s">
        <v>4</v>
      </c>
      <c r="N9" s="34">
        <v>20</v>
      </c>
      <c r="O9" s="10" t="s">
        <v>6</v>
      </c>
      <c r="P9" s="17">
        <v>5000</v>
      </c>
      <c r="Q9" s="11" t="s">
        <v>5</v>
      </c>
      <c r="R9" s="18">
        <f>N9*P9</f>
        <v>100000</v>
      </c>
    </row>
    <row r="10" spans="1:18" ht="22.5">
      <c r="A10" s="9"/>
      <c r="B10" s="10"/>
      <c r="C10" s="10"/>
      <c r="D10" s="19"/>
      <c r="E10" s="11"/>
      <c r="F10" s="18"/>
      <c r="G10" s="9"/>
      <c r="H10" s="10"/>
      <c r="I10" s="10"/>
      <c r="J10" s="19"/>
      <c r="K10" s="11"/>
      <c r="L10" s="18"/>
      <c r="M10" s="9"/>
      <c r="N10" s="10"/>
      <c r="O10" s="10"/>
      <c r="P10" s="19"/>
      <c r="Q10" s="11"/>
      <c r="R10" s="18"/>
    </row>
    <row r="11" spans="1:18" ht="22.5">
      <c r="A11" s="13" t="s">
        <v>7</v>
      </c>
      <c r="B11" s="10"/>
      <c r="C11" s="10"/>
      <c r="D11" s="19"/>
      <c r="E11" s="11"/>
      <c r="F11" s="18"/>
      <c r="G11" s="13"/>
      <c r="H11" s="20"/>
      <c r="I11" s="20"/>
      <c r="J11" s="20"/>
      <c r="K11" s="21"/>
      <c r="L11" s="22"/>
      <c r="M11" s="13" t="s">
        <v>37</v>
      </c>
      <c r="N11" s="10"/>
      <c r="O11" s="10"/>
      <c r="P11" s="19"/>
      <c r="Q11" s="11"/>
      <c r="R11" s="18"/>
    </row>
    <row r="12" spans="1:18" ht="22.5">
      <c r="A12" s="15" t="s">
        <v>4</v>
      </c>
      <c r="B12" s="16">
        <v>0</v>
      </c>
      <c r="C12" s="10" t="s">
        <v>6</v>
      </c>
      <c r="D12" s="17">
        <v>5000</v>
      </c>
      <c r="E12" s="11" t="s">
        <v>5</v>
      </c>
      <c r="F12" s="23">
        <f>B12*D12</f>
        <v>0</v>
      </c>
      <c r="G12" s="15"/>
      <c r="H12" s="24"/>
      <c r="I12" s="20"/>
      <c r="J12" s="25"/>
      <c r="K12" s="21"/>
      <c r="L12" s="26"/>
      <c r="M12" s="15" t="s">
        <v>4</v>
      </c>
      <c r="N12" s="16">
        <v>0</v>
      </c>
      <c r="O12" s="10" t="s">
        <v>6</v>
      </c>
      <c r="P12" s="17">
        <v>5000</v>
      </c>
      <c r="Q12" s="11" t="s">
        <v>5</v>
      </c>
      <c r="R12" s="18">
        <f>N12*P12</f>
        <v>0</v>
      </c>
    </row>
    <row r="13" spans="1:18" ht="22.5">
      <c r="A13" s="9"/>
      <c r="B13" s="10"/>
      <c r="C13" s="10"/>
      <c r="D13" s="10"/>
      <c r="E13" s="11"/>
      <c r="F13" s="23"/>
      <c r="G13" s="9"/>
      <c r="H13" s="10"/>
      <c r="I13" s="10"/>
      <c r="J13" s="10"/>
      <c r="K13" s="11"/>
      <c r="L13" s="27"/>
      <c r="M13" s="9"/>
      <c r="N13" s="10"/>
      <c r="O13" s="10"/>
      <c r="P13" s="19"/>
      <c r="Q13" s="11"/>
      <c r="R13" s="18"/>
    </row>
    <row r="14" spans="1:18" ht="22.5">
      <c r="A14" s="9"/>
      <c r="B14" s="10"/>
      <c r="C14" s="10"/>
      <c r="D14" s="10"/>
      <c r="E14" s="11"/>
      <c r="F14" s="19"/>
      <c r="G14" s="9"/>
      <c r="H14" s="10"/>
      <c r="I14" s="10"/>
      <c r="J14" s="10"/>
      <c r="K14" s="11"/>
      <c r="L14" s="27"/>
      <c r="M14" s="13" t="s">
        <v>39</v>
      </c>
      <c r="N14" s="10"/>
      <c r="O14" s="10"/>
      <c r="P14" s="19"/>
      <c r="Q14" s="11"/>
      <c r="R14" s="18"/>
    </row>
    <row r="15" spans="1:18" ht="22.5">
      <c r="A15" s="9"/>
      <c r="B15" s="10"/>
      <c r="C15" s="10"/>
      <c r="D15" s="10"/>
      <c r="E15" s="11"/>
      <c r="F15" s="19"/>
      <c r="G15" s="9"/>
      <c r="H15" s="10"/>
      <c r="I15" s="10"/>
      <c r="J15" s="10"/>
      <c r="K15" s="11"/>
      <c r="L15" s="27"/>
      <c r="M15" s="15" t="s">
        <v>4</v>
      </c>
      <c r="N15" s="16">
        <v>0</v>
      </c>
      <c r="O15" s="10" t="s">
        <v>6</v>
      </c>
      <c r="P15" s="17">
        <v>5000</v>
      </c>
      <c r="Q15" s="11" t="s">
        <v>5</v>
      </c>
      <c r="R15" s="18">
        <f>N15*P15</f>
        <v>0</v>
      </c>
    </row>
    <row r="16" spans="1:18" ht="22.5">
      <c r="A16" s="9"/>
      <c r="B16" s="10"/>
      <c r="C16" s="10"/>
      <c r="D16" s="10"/>
      <c r="E16" s="11"/>
      <c r="F16" s="19"/>
      <c r="G16" s="9"/>
      <c r="H16" s="10"/>
      <c r="I16" s="10"/>
      <c r="J16" s="10"/>
      <c r="K16" s="11"/>
      <c r="L16" s="27"/>
      <c r="M16" s="9"/>
      <c r="N16" s="10"/>
      <c r="O16" s="10"/>
      <c r="P16" s="19"/>
      <c r="Q16" s="11"/>
      <c r="R16" s="18"/>
    </row>
    <row r="17" spans="1:18" ht="22.5">
      <c r="A17" s="93" t="s">
        <v>3</v>
      </c>
      <c r="B17" s="94"/>
      <c r="C17" s="94"/>
      <c r="D17" s="94"/>
      <c r="E17" s="95"/>
      <c r="F17" s="17">
        <f>SUM(F9:F13)</f>
        <v>0</v>
      </c>
      <c r="G17" s="93" t="s">
        <v>3</v>
      </c>
      <c r="H17" s="94"/>
      <c r="I17" s="94"/>
      <c r="J17" s="94"/>
      <c r="K17" s="95"/>
      <c r="L17" s="28">
        <f>SUM(L9:L13)</f>
        <v>0</v>
      </c>
      <c r="M17" s="93" t="s">
        <v>3</v>
      </c>
      <c r="N17" s="94"/>
      <c r="O17" s="94"/>
      <c r="P17" s="94"/>
      <c r="Q17" s="95"/>
      <c r="R17" s="28">
        <f>SUM(R9:R15)</f>
        <v>100000</v>
      </c>
    </row>
    <row r="18" spans="1:18" ht="22.5">
      <c r="A18" s="96" t="s">
        <v>8</v>
      </c>
      <c r="B18" s="97"/>
      <c r="C18" s="97"/>
      <c r="D18" s="97"/>
      <c r="E18" s="97"/>
      <c r="F18" s="28">
        <f>F17*0.1</f>
        <v>0</v>
      </c>
      <c r="G18" s="97" t="s">
        <v>8</v>
      </c>
      <c r="H18" s="97"/>
      <c r="I18" s="97"/>
      <c r="J18" s="97"/>
      <c r="K18" s="97"/>
      <c r="L18" s="28">
        <f>L17*0.1</f>
        <v>0</v>
      </c>
      <c r="M18" s="97" t="s">
        <v>8</v>
      </c>
      <c r="N18" s="97"/>
      <c r="O18" s="97"/>
      <c r="P18" s="97"/>
      <c r="Q18" s="97"/>
      <c r="R18" s="28">
        <f>R17*0.1</f>
        <v>10000</v>
      </c>
    </row>
    <row r="19" spans="1:18" ht="22.5">
      <c r="A19" s="96" t="s">
        <v>26</v>
      </c>
      <c r="B19" s="97"/>
      <c r="C19" s="97"/>
      <c r="D19" s="97"/>
      <c r="E19" s="97"/>
      <c r="F19" s="28">
        <f>F17*0.2</f>
        <v>0</v>
      </c>
      <c r="G19" s="96" t="s">
        <v>26</v>
      </c>
      <c r="H19" s="97"/>
      <c r="I19" s="97"/>
      <c r="J19" s="97"/>
      <c r="K19" s="97"/>
      <c r="L19" s="28">
        <f>L17*0.2</f>
        <v>0</v>
      </c>
      <c r="M19" s="96" t="s">
        <v>26</v>
      </c>
      <c r="N19" s="97"/>
      <c r="O19" s="97"/>
      <c r="P19" s="97"/>
      <c r="Q19" s="97"/>
      <c r="R19" s="28">
        <f>R17*0.2</f>
        <v>20000</v>
      </c>
    </row>
    <row r="20" spans="1:18" ht="23.25" thickBot="1">
      <c r="A20" s="88" t="s">
        <v>9</v>
      </c>
      <c r="B20" s="89"/>
      <c r="C20" s="89"/>
      <c r="D20" s="89"/>
      <c r="E20" s="89"/>
      <c r="F20" s="29">
        <f>F17-(F18+F19)</f>
        <v>0</v>
      </c>
      <c r="G20" s="89" t="s">
        <v>9</v>
      </c>
      <c r="H20" s="89"/>
      <c r="I20" s="89"/>
      <c r="J20" s="89"/>
      <c r="K20" s="89"/>
      <c r="L20" s="29">
        <f>L17-(L18+L19)</f>
        <v>0</v>
      </c>
      <c r="M20" s="89" t="s">
        <v>9</v>
      </c>
      <c r="N20" s="89"/>
      <c r="O20" s="89"/>
      <c r="P20" s="89"/>
      <c r="Q20" s="89"/>
      <c r="R20" s="29">
        <f>R17-(R18+R19)</f>
        <v>70000</v>
      </c>
    </row>
    <row r="21" spans="1:18" ht="23.25" thickTop="1">
      <c r="A21" s="86" t="s">
        <v>27</v>
      </c>
      <c r="B21" s="87"/>
      <c r="C21" s="87"/>
      <c r="D21" s="87"/>
      <c r="E21" s="87"/>
      <c r="F21" s="30">
        <f>F20*0.6</f>
        <v>0</v>
      </c>
      <c r="G21" s="86" t="s">
        <v>27</v>
      </c>
      <c r="H21" s="87"/>
      <c r="I21" s="87"/>
      <c r="J21" s="87"/>
      <c r="K21" s="87"/>
      <c r="L21" s="30">
        <f>L20*0.6</f>
        <v>0</v>
      </c>
      <c r="M21" s="86" t="s">
        <v>27</v>
      </c>
      <c r="N21" s="87"/>
      <c r="O21" s="87"/>
      <c r="P21" s="87"/>
      <c r="Q21" s="87"/>
      <c r="R21" s="30">
        <f>R20*0.6</f>
        <v>42000</v>
      </c>
    </row>
    <row r="22" spans="1:18" ht="22.5">
      <c r="A22" s="86" t="s">
        <v>28</v>
      </c>
      <c r="B22" s="87"/>
      <c r="C22" s="87"/>
      <c r="D22" s="87"/>
      <c r="E22" s="87"/>
      <c r="F22" s="30">
        <f>F20*0.4</f>
        <v>0</v>
      </c>
      <c r="G22" s="86" t="s">
        <v>28</v>
      </c>
      <c r="H22" s="87"/>
      <c r="I22" s="87"/>
      <c r="J22" s="87"/>
      <c r="K22" s="87"/>
      <c r="L22" s="30">
        <f>L20*0.4</f>
        <v>0</v>
      </c>
      <c r="M22" s="86" t="s">
        <v>28</v>
      </c>
      <c r="N22" s="87"/>
      <c r="O22" s="87"/>
      <c r="P22" s="87"/>
      <c r="Q22" s="87"/>
      <c r="R22" s="30">
        <f>R20*0.4</f>
        <v>28000</v>
      </c>
    </row>
    <row r="23" spans="1:18" ht="22.5">
      <c r="A23" s="99" t="s">
        <v>10</v>
      </c>
      <c r="B23" s="100"/>
      <c r="C23" s="100"/>
      <c r="D23" s="100"/>
      <c r="E23" s="100"/>
      <c r="F23" s="100"/>
      <c r="G23" s="100"/>
      <c r="H23" s="100"/>
      <c r="I23" s="100"/>
      <c r="J23" s="98">
        <f>SUM(F22,L22,R22)</f>
        <v>28000</v>
      </c>
      <c r="K23" s="98"/>
      <c r="L23" s="31" t="s">
        <v>5</v>
      </c>
      <c r="M23" s="32"/>
      <c r="N23" s="32"/>
      <c r="O23" s="32"/>
      <c r="P23" s="32"/>
      <c r="Q23" s="32"/>
      <c r="R23" s="33"/>
    </row>
  </sheetData>
  <sheetProtection/>
  <mergeCells count="26">
    <mergeCell ref="M17:Q17"/>
    <mergeCell ref="M19:Q19"/>
    <mergeCell ref="G19:K19"/>
    <mergeCell ref="G20:K20"/>
    <mergeCell ref="M20:Q20"/>
    <mergeCell ref="G18:K18"/>
    <mergeCell ref="M18:Q18"/>
    <mergeCell ref="A17:E17"/>
    <mergeCell ref="A19:E19"/>
    <mergeCell ref="G17:K17"/>
    <mergeCell ref="J23:K23"/>
    <mergeCell ref="A23:I23"/>
    <mergeCell ref="A21:E21"/>
    <mergeCell ref="G21:K21"/>
    <mergeCell ref="A18:E18"/>
    <mergeCell ref="A22:E22"/>
    <mergeCell ref="M21:Q21"/>
    <mergeCell ref="A20:E20"/>
    <mergeCell ref="G22:K22"/>
    <mergeCell ref="M22:Q22"/>
    <mergeCell ref="G5:L5"/>
    <mergeCell ref="M5:R5"/>
    <mergeCell ref="A6:E6"/>
    <mergeCell ref="G6:K6"/>
    <mergeCell ref="M6:Q6"/>
    <mergeCell ref="A5:F5"/>
  </mergeCells>
  <printOptions/>
  <pageMargins left="0.5511811023622047" right="0.35433070866141736" top="0.8661417322834646" bottom="0.4330708661417323" header="0.5118110236220472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48.7109375" style="3" customWidth="1"/>
    <col min="2" max="2" width="8.28125" style="3" customWidth="1"/>
    <col min="3" max="3" width="17.00390625" style="3" customWidth="1"/>
    <col min="4" max="4" width="10.57421875" style="3" customWidth="1"/>
    <col min="5" max="5" width="8.7109375" style="4" customWidth="1"/>
    <col min="6" max="6" width="8.8515625" style="4" customWidth="1"/>
    <col min="7" max="8" width="9.7109375" style="4" customWidth="1"/>
    <col min="9" max="9" width="17.140625" style="3" customWidth="1"/>
    <col min="10" max="16384" width="9.140625" style="3" customWidth="1"/>
  </cols>
  <sheetData>
    <row r="1" spans="1:9" ht="18.75">
      <c r="A1" s="106" t="s">
        <v>35</v>
      </c>
      <c r="B1" s="106"/>
      <c r="C1" s="106"/>
      <c r="D1" s="106"/>
      <c r="E1" s="106"/>
      <c r="F1" s="106"/>
      <c r="G1" s="106"/>
      <c r="H1" s="106"/>
      <c r="I1" s="106"/>
    </row>
    <row r="2" spans="1:9" s="36" customFormat="1" ht="21" customHeight="1">
      <c r="A2" s="107" t="s">
        <v>11</v>
      </c>
      <c r="B2" s="109" t="s">
        <v>4</v>
      </c>
      <c r="C2" s="109" t="s">
        <v>12</v>
      </c>
      <c r="D2" s="109" t="s">
        <v>13</v>
      </c>
      <c r="E2" s="111" t="s">
        <v>14</v>
      </c>
      <c r="F2" s="112"/>
      <c r="G2" s="113"/>
      <c r="H2" s="104" t="s">
        <v>15</v>
      </c>
      <c r="I2" s="104" t="s">
        <v>40</v>
      </c>
    </row>
    <row r="3" spans="1:9" s="36" customFormat="1" ht="45.75" customHeight="1">
      <c r="A3" s="108"/>
      <c r="B3" s="110"/>
      <c r="C3" s="110"/>
      <c r="D3" s="110"/>
      <c r="E3" s="37" t="s">
        <v>33</v>
      </c>
      <c r="F3" s="35" t="s">
        <v>16</v>
      </c>
      <c r="G3" s="70" t="s">
        <v>34</v>
      </c>
      <c r="H3" s="105"/>
      <c r="I3" s="105"/>
    </row>
    <row r="4" spans="1:9" s="45" customFormat="1" ht="18.75" customHeight="1">
      <c r="A4" s="38" t="s">
        <v>17</v>
      </c>
      <c r="B4" s="39"/>
      <c r="C4" s="40"/>
      <c r="D4" s="41"/>
      <c r="E4" s="42"/>
      <c r="F4" s="43"/>
      <c r="G4" s="43"/>
      <c r="H4" s="44"/>
      <c r="I4" s="71"/>
    </row>
    <row r="5" spans="1:9" s="45" customFormat="1" ht="18.75" customHeight="1">
      <c r="A5" s="72" t="s">
        <v>41</v>
      </c>
      <c r="B5" s="47"/>
      <c r="C5" s="48"/>
      <c r="D5" s="49"/>
      <c r="E5" s="50"/>
      <c r="F5" s="51"/>
      <c r="G5" s="51"/>
      <c r="H5" s="52">
        <f>SUM(E5:G5)</f>
        <v>0</v>
      </c>
      <c r="I5" s="53"/>
    </row>
    <row r="6" spans="1:9" s="45" customFormat="1" ht="18.75" customHeight="1">
      <c r="A6" s="38" t="s">
        <v>18</v>
      </c>
      <c r="B6" s="39"/>
      <c r="C6" s="40"/>
      <c r="D6" s="54"/>
      <c r="E6" s="42"/>
      <c r="F6" s="43"/>
      <c r="G6" s="43"/>
      <c r="H6" s="52"/>
      <c r="I6" s="53"/>
    </row>
    <row r="7" spans="1:9" s="81" customFormat="1" ht="17.25" customHeight="1">
      <c r="A7" s="73" t="s">
        <v>42</v>
      </c>
      <c r="B7" s="74">
        <v>1</v>
      </c>
      <c r="C7" s="75" t="s">
        <v>43</v>
      </c>
      <c r="D7" s="76">
        <v>240179</v>
      </c>
      <c r="E7" s="77"/>
      <c r="F7" s="78"/>
      <c r="G7" s="79">
        <v>2000</v>
      </c>
      <c r="H7" s="79">
        <f>SUM(E7:G7)</f>
        <v>2000</v>
      </c>
      <c r="I7" s="80"/>
    </row>
    <row r="8" spans="1:9" s="81" customFormat="1" ht="18.75" customHeight="1">
      <c r="A8" s="73"/>
      <c r="B8" s="74" t="s">
        <v>44</v>
      </c>
      <c r="C8" s="75" t="s">
        <v>45</v>
      </c>
      <c r="D8" s="76"/>
      <c r="E8" s="77"/>
      <c r="F8" s="78"/>
      <c r="G8" s="78"/>
      <c r="H8" s="82"/>
      <c r="I8" s="80"/>
    </row>
    <row r="9" spans="1:9" s="81" customFormat="1" ht="18.75" customHeight="1">
      <c r="A9" s="73"/>
      <c r="B9" s="74"/>
      <c r="C9" s="75" t="s">
        <v>46</v>
      </c>
      <c r="D9" s="76"/>
      <c r="E9" s="77"/>
      <c r="F9" s="78"/>
      <c r="G9" s="78"/>
      <c r="H9" s="82"/>
      <c r="I9" s="80"/>
    </row>
    <row r="10" spans="1:9" s="81" customFormat="1" ht="18.75" customHeight="1">
      <c r="A10" s="73" t="s">
        <v>47</v>
      </c>
      <c r="B10" s="74">
        <v>1</v>
      </c>
      <c r="C10" s="75" t="s">
        <v>43</v>
      </c>
      <c r="D10" s="76">
        <v>240210</v>
      </c>
      <c r="E10" s="83"/>
      <c r="F10" s="82"/>
      <c r="G10" s="82">
        <v>20000</v>
      </c>
      <c r="H10" s="82">
        <f>SUM(E10:G10)</f>
        <v>20000</v>
      </c>
      <c r="I10" s="80"/>
    </row>
    <row r="11" spans="1:9" s="81" customFormat="1" ht="18.75" customHeight="1">
      <c r="A11" s="73" t="s">
        <v>48</v>
      </c>
      <c r="B11" s="74" t="s">
        <v>44</v>
      </c>
      <c r="C11" s="75" t="s">
        <v>45</v>
      </c>
      <c r="D11" s="76"/>
      <c r="E11" s="77"/>
      <c r="F11" s="78"/>
      <c r="G11" s="78"/>
      <c r="H11" s="82"/>
      <c r="I11" s="80"/>
    </row>
    <row r="12" spans="1:9" s="81" customFormat="1" ht="18.75" customHeight="1">
      <c r="A12" s="73" t="s">
        <v>49</v>
      </c>
      <c r="B12" s="74"/>
      <c r="C12" s="75" t="s">
        <v>46</v>
      </c>
      <c r="D12" s="76"/>
      <c r="E12" s="77"/>
      <c r="F12" s="78"/>
      <c r="G12" s="78"/>
      <c r="H12" s="82"/>
      <c r="I12" s="80"/>
    </row>
    <row r="13" spans="1:9" s="45" customFormat="1" ht="18.75" customHeight="1">
      <c r="A13" s="101" t="s">
        <v>23</v>
      </c>
      <c r="B13" s="102"/>
      <c r="C13" s="102"/>
      <c r="D13" s="102"/>
      <c r="E13" s="102"/>
      <c r="F13" s="102"/>
      <c r="G13" s="103"/>
      <c r="H13" s="57">
        <f>SUM(H5:H12)</f>
        <v>22000</v>
      </c>
      <c r="I13" s="84" t="s">
        <v>5</v>
      </c>
    </row>
    <row r="14" spans="1:9" s="45" customFormat="1" ht="18.75" customHeight="1">
      <c r="A14" s="101" t="s">
        <v>22</v>
      </c>
      <c r="B14" s="102"/>
      <c r="C14" s="102"/>
      <c r="D14" s="102"/>
      <c r="E14" s="102"/>
      <c r="F14" s="102"/>
      <c r="G14" s="103"/>
      <c r="H14" s="59">
        <f>((H13*100)/H23)</f>
        <v>78.57142857142857</v>
      </c>
      <c r="I14" s="84" t="s">
        <v>24</v>
      </c>
    </row>
    <row r="15" spans="1:9" s="45" customFormat="1" ht="18.75" customHeight="1">
      <c r="A15" s="38" t="s">
        <v>19</v>
      </c>
      <c r="B15" s="60"/>
      <c r="C15" s="48"/>
      <c r="D15" s="56"/>
      <c r="E15" s="61"/>
      <c r="F15" s="50"/>
      <c r="G15" s="52"/>
      <c r="H15" s="52"/>
      <c r="I15" s="53"/>
    </row>
    <row r="16" spans="1:9" s="45" customFormat="1" ht="18.75" customHeight="1">
      <c r="A16" s="46" t="s">
        <v>50</v>
      </c>
      <c r="B16" s="47">
        <v>1</v>
      </c>
      <c r="C16" s="48"/>
      <c r="D16" s="62"/>
      <c r="E16" s="52"/>
      <c r="F16" s="55"/>
      <c r="G16" s="52">
        <v>3500</v>
      </c>
      <c r="H16" s="52">
        <f>SUM(E16:G16)</f>
        <v>3500</v>
      </c>
      <c r="I16" s="53"/>
    </row>
    <row r="17" spans="1:9" s="45" customFormat="1" ht="18.75" customHeight="1">
      <c r="A17" s="46" t="s">
        <v>51</v>
      </c>
      <c r="B17" s="47" t="s">
        <v>44</v>
      </c>
      <c r="C17" s="48"/>
      <c r="D17" s="62"/>
      <c r="E17" s="52"/>
      <c r="F17" s="55"/>
      <c r="G17" s="52"/>
      <c r="H17" s="52"/>
      <c r="I17" s="53"/>
    </row>
    <row r="18" spans="1:9" s="45" customFormat="1" ht="18.75" customHeight="1">
      <c r="A18" s="38" t="s">
        <v>20</v>
      </c>
      <c r="B18" s="47"/>
      <c r="C18" s="48"/>
      <c r="D18" s="63"/>
      <c r="E18" s="55"/>
      <c r="F18" s="52"/>
      <c r="G18" s="52"/>
      <c r="H18" s="52"/>
      <c r="I18" s="53"/>
    </row>
    <row r="19" spans="1:9" s="45" customFormat="1" ht="18.75" customHeight="1">
      <c r="A19" s="46" t="s">
        <v>25</v>
      </c>
      <c r="B19" s="47"/>
      <c r="C19" s="48"/>
      <c r="D19" s="63"/>
      <c r="E19" s="55"/>
      <c r="F19" s="52"/>
      <c r="G19" s="52">
        <v>1500</v>
      </c>
      <c r="H19" s="52">
        <v>1500</v>
      </c>
      <c r="I19" s="53"/>
    </row>
    <row r="20" spans="1:9" s="45" customFormat="1" ht="18.75" customHeight="1">
      <c r="A20" s="46" t="s">
        <v>52</v>
      </c>
      <c r="B20" s="47"/>
      <c r="C20" s="48"/>
      <c r="D20" s="63"/>
      <c r="E20" s="55"/>
      <c r="F20" s="52"/>
      <c r="G20" s="52">
        <v>1000</v>
      </c>
      <c r="H20" s="52">
        <v>1000</v>
      </c>
      <c r="I20" s="53"/>
    </row>
    <row r="21" spans="1:9" s="45" customFormat="1" ht="18.75" customHeight="1">
      <c r="A21" s="101" t="s">
        <v>23</v>
      </c>
      <c r="B21" s="102"/>
      <c r="C21" s="102"/>
      <c r="D21" s="102"/>
      <c r="E21" s="102"/>
      <c r="F21" s="102"/>
      <c r="G21" s="103"/>
      <c r="H21" s="57">
        <f>SUM(H16:H20)</f>
        <v>6000</v>
      </c>
      <c r="I21" s="58" t="s">
        <v>5</v>
      </c>
    </row>
    <row r="22" spans="1:9" s="45" customFormat="1" ht="18.75" customHeight="1">
      <c r="A22" s="101" t="s">
        <v>22</v>
      </c>
      <c r="B22" s="102"/>
      <c r="C22" s="102"/>
      <c r="D22" s="102"/>
      <c r="E22" s="102"/>
      <c r="F22" s="102"/>
      <c r="G22" s="103"/>
      <c r="H22" s="64">
        <f>((H21*100)/H23)</f>
        <v>21.428571428571427</v>
      </c>
      <c r="I22" s="58" t="s">
        <v>24</v>
      </c>
    </row>
    <row r="23" spans="1:9" s="45" customFormat="1" ht="18.75" customHeight="1">
      <c r="A23" s="65" t="s">
        <v>21</v>
      </c>
      <c r="B23" s="66"/>
      <c r="C23" s="67"/>
      <c r="D23" s="68"/>
      <c r="E23" s="69">
        <f>SUM(E15:E20,E4:E12)</f>
        <v>0</v>
      </c>
      <c r="F23" s="69">
        <f>SUM(F15:F20,F4:F12)</f>
        <v>0</v>
      </c>
      <c r="G23" s="69">
        <f>SUM(G15:G20,G4:G12)</f>
        <v>28000</v>
      </c>
      <c r="H23" s="69">
        <f>SUM(E23:G23)</f>
        <v>28000</v>
      </c>
      <c r="I23" s="85"/>
    </row>
  </sheetData>
  <sheetProtection/>
  <mergeCells count="12">
    <mergeCell ref="A1:I1"/>
    <mergeCell ref="A2:A3"/>
    <mergeCell ref="B2:B3"/>
    <mergeCell ref="C2:C3"/>
    <mergeCell ref="D2:D3"/>
    <mergeCell ref="E2:G2"/>
    <mergeCell ref="A13:G13"/>
    <mergeCell ref="A21:G21"/>
    <mergeCell ref="A22:G22"/>
    <mergeCell ref="H2:H3"/>
    <mergeCell ref="I2:I3"/>
    <mergeCell ref="A14:G14"/>
  </mergeCells>
  <printOptions/>
  <pageMargins left="0.4724409448818898" right="0.1968503937007874" top="0.984251968503937" bottom="0.62992125984251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User</cp:lastModifiedBy>
  <cp:lastPrinted>2014-04-23T09:37:12Z</cp:lastPrinted>
  <dcterms:created xsi:type="dcterms:W3CDTF">2008-08-08T02:34:31Z</dcterms:created>
  <dcterms:modified xsi:type="dcterms:W3CDTF">2014-04-23T09:37:15Z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44JDAMYN4V4F-76-57</vt:lpwstr>
  </property>
  <property fmtid="{D5CDD505-2E9C-101B-9397-08002B2CF9AE}" pid="4" name="_dlc_DocIdItemGu">
    <vt:lpwstr>0f03539f-a7f4-4102-bd88-df8cc690362b</vt:lpwstr>
  </property>
  <property fmtid="{D5CDD505-2E9C-101B-9397-08002B2CF9AE}" pid="5" name="_dlc_DocIdU">
    <vt:lpwstr>http://portal.nurse.cmu.ac.th/fonoffice/planoffice/_layouts/DocIdRedir.aspx?ID=44JDAMYN4V4F-76-57, 44JDAMYN4V4F-76-57</vt:lpwstr>
  </property>
</Properties>
</file>